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055" windowHeight="9150"/>
  </bookViews>
  <sheets>
    <sheet name="Sheet1" sheetId="1" r:id="rId1"/>
    <sheet name="Sheet2" sheetId="2" r:id="rId2"/>
    <sheet name="Sheet3" sheetId="3" r:id="rId3"/>
  </sheets>
  <definedNames>
    <definedName name="p3_" localSheetId="0">Sheet1!#REF!</definedName>
    <definedName name="p4_" localSheetId="0">Sheet1!$A$3:$F$12</definedName>
  </definedNames>
  <calcPr calcId="125725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3"/>
  <c r="J4"/>
  <c r="J5"/>
  <c r="J6"/>
  <c r="J7"/>
  <c r="J8"/>
  <c r="J9"/>
  <c r="J10"/>
  <c r="J11"/>
  <c r="J12"/>
  <c r="J13"/>
  <c r="J14"/>
  <c r="J15"/>
  <c r="J16"/>
  <c r="J17"/>
  <c r="J18"/>
  <c r="J3"/>
  <c r="I4"/>
  <c r="I5"/>
  <c r="I6"/>
  <c r="I7"/>
  <c r="I8"/>
  <c r="I9"/>
  <c r="I10"/>
  <c r="I11"/>
  <c r="I12"/>
  <c r="I13"/>
  <c r="I14"/>
  <c r="I15"/>
  <c r="I16"/>
  <c r="I17"/>
  <c r="I18"/>
  <c r="I3"/>
  <c r="M65" i="2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L62"/>
  <c r="L58"/>
  <c r="L54"/>
  <c r="L50"/>
  <c r="L46"/>
  <c r="L42"/>
  <c r="L38"/>
  <c r="L34"/>
  <c r="L30"/>
  <c r="L26"/>
  <c r="L22"/>
  <c r="L18"/>
  <c r="L14"/>
  <c r="L10"/>
  <c r="L6"/>
  <c r="L2"/>
  <c r="J15"/>
  <c r="I15"/>
  <c r="H15"/>
  <c r="G15"/>
  <c r="F15"/>
  <c r="E15"/>
  <c r="G3"/>
  <c r="G4"/>
  <c r="G5"/>
  <c r="G6"/>
  <c r="G7"/>
  <c r="G8"/>
  <c r="G9"/>
  <c r="G10"/>
  <c r="G11"/>
  <c r="G2"/>
  <c r="H2"/>
  <c r="H3"/>
  <c r="H4"/>
  <c r="H5"/>
  <c r="H6"/>
  <c r="H7"/>
  <c r="H8"/>
  <c r="H9"/>
  <c r="H10"/>
  <c r="H11"/>
  <c r="I4" l="1"/>
  <c r="J4" s="1"/>
  <c r="I6"/>
  <c r="J6" s="1"/>
  <c r="I7"/>
  <c r="J7" s="1"/>
  <c r="I9"/>
  <c r="J9" s="1"/>
  <c r="I11"/>
  <c r="J11" s="1"/>
  <c r="I2"/>
  <c r="J2" s="1"/>
  <c r="I3"/>
  <c r="J3" s="1"/>
  <c r="I5"/>
  <c r="J5" s="1"/>
  <c r="I8"/>
  <c r="J8" s="1"/>
  <c r="I10"/>
  <c r="J10" s="1"/>
  <c r="M26" l="1"/>
  <c r="M28"/>
  <c r="M27"/>
  <c r="M29"/>
  <c r="M23"/>
  <c r="M25"/>
  <c r="M22"/>
  <c r="M24"/>
  <c r="M34"/>
  <c r="M36"/>
  <c r="M35"/>
  <c r="M37"/>
  <c r="M31"/>
  <c r="M33"/>
  <c r="M30"/>
  <c r="M32"/>
  <c r="M10"/>
  <c r="H11" i="1" s="1"/>
  <c r="M12" i="2"/>
  <c r="H13" i="1" s="1"/>
  <c r="M11" i="2"/>
  <c r="H12" i="1" s="1"/>
  <c r="M13" i="2"/>
  <c r="H14" i="1" s="1"/>
  <c r="M18" i="2"/>
  <c r="M20"/>
  <c r="M19"/>
  <c r="M21"/>
  <c r="M7"/>
  <c r="H8" i="1" s="1"/>
  <c r="M9" i="2"/>
  <c r="H10" i="1" s="1"/>
  <c r="M6" i="2"/>
  <c r="H7" i="1" s="1"/>
  <c r="M8" i="2"/>
  <c r="H9" i="1" s="1"/>
  <c r="M2" i="2"/>
  <c r="H3" i="1" s="1"/>
  <c r="M4" i="2"/>
  <c r="H5" i="1" s="1"/>
  <c r="M3" i="2"/>
  <c r="H4" i="1" s="1"/>
  <c r="M5" i="2"/>
  <c r="H6" i="1" s="1"/>
  <c r="M15" i="2"/>
  <c r="H16" i="1" s="1"/>
  <c r="M17" i="2"/>
  <c r="H18" i="1" s="1"/>
  <c r="M14" i="2"/>
  <c r="H15" i="1" s="1"/>
  <c r="M16" i="2"/>
  <c r="H17" i="1" s="1"/>
</calcChain>
</file>

<file path=xl/connections.xml><?xml version="1.0" encoding="utf-8"?>
<connections xmlns="http://schemas.openxmlformats.org/spreadsheetml/2006/main">
  <connection id="1" name="p3" type="6" refreshedVersion="3" background="1" saveData="1">
    <textPr codePage="437" sourceFile="C:\Documents and Settings\Sophie\Desktop\p3.txt" delimiter="-">
      <textFields count="6">
        <textField/>
        <textField/>
        <textField/>
        <textField/>
        <textField/>
        <textField/>
      </textFields>
    </textPr>
  </connection>
  <connection id="2" name="p4" type="6" refreshedVersion="3" background="1" saveData="1">
    <textPr codePage="437" sourceFile="C:\Documents and Settings\Sophie\Desktop\p4.txt" space="1" comma="1" semicolon="1" consecutive="1" delimiter="|">
      <textFields count="9">
        <textField type="MDY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<sst xmlns="http://schemas.openxmlformats.org/spreadsheetml/2006/main" count="17" uniqueCount="9">
  <si>
    <t>Pick</t>
  </si>
  <si>
    <t>Count</t>
  </si>
  <si>
    <t>PC</t>
  </si>
  <si>
    <t>PC Sorted</t>
  </si>
  <si>
    <t>Results</t>
  </si>
  <si>
    <t>Date</t>
  </si>
  <si>
    <t>Day</t>
  </si>
  <si>
    <t>Night</t>
  </si>
  <si>
    <t>Pick4</t>
  </si>
</sst>
</file>

<file path=xl/styles.xml><?xml version="1.0" encoding="utf-8"?>
<styleSheet xmlns="http://schemas.openxmlformats.org/spreadsheetml/2006/main">
  <numFmts count="2">
    <numFmt numFmtId="164" formatCode="mm/dd/yy;@"/>
    <numFmt numFmtId="165" formatCode="000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7" xfId="0" applyBorder="1"/>
    <xf numFmtId="0" fontId="0" fillId="0" borderId="8" xfId="0" applyBorder="1"/>
    <xf numFmtId="164" fontId="0" fillId="0" borderId="0" xfId="0" applyNumberFormat="1"/>
    <xf numFmtId="164" fontId="0" fillId="0" borderId="7" xfId="0" applyNumberFormat="1" applyBorder="1"/>
    <xf numFmtId="164" fontId="0" fillId="0" borderId="8" xfId="0" applyNumberFormat="1" applyBorder="1"/>
    <xf numFmtId="165" fontId="0" fillId="5" borderId="8" xfId="0" applyNumberFormat="1" applyFill="1" applyBorder="1"/>
    <xf numFmtId="165" fontId="0" fillId="0" borderId="8" xfId="0" applyNumberFormat="1" applyBorder="1"/>
    <xf numFmtId="165" fontId="0" fillId="5" borderId="7" xfId="0" applyNumberFormat="1" applyFill="1" applyBorder="1"/>
    <xf numFmtId="165" fontId="0" fillId="5" borderId="15" xfId="0" applyNumberFormat="1" applyFill="1" applyBorder="1"/>
    <xf numFmtId="165" fontId="0" fillId="0" borderId="19" xfId="0" applyNumberFormat="1" applyBorder="1"/>
    <xf numFmtId="165" fontId="0" fillId="5" borderId="19" xfId="0" applyNumberFormat="1" applyFill="1" applyBorder="1"/>
    <xf numFmtId="165" fontId="0" fillId="0" borderId="18" xfId="0" applyNumberFormat="1" applyBorder="1"/>
    <xf numFmtId="165" fontId="0" fillId="0" borderId="0" xfId="0" applyNumberFormat="1" applyBorder="1"/>
    <xf numFmtId="165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sqref="A1:A2"/>
    </sheetView>
  </sheetViews>
  <sheetFormatPr defaultRowHeight="15"/>
  <cols>
    <col min="1" max="1" width="9.7109375" style="7" bestFit="1" customWidth="1"/>
    <col min="2" max="2" width="5.85546875" customWidth="1"/>
    <col min="3" max="3" width="2" customWidth="1"/>
    <col min="4" max="5" width="2" bestFit="1" customWidth="1"/>
    <col min="6" max="6" width="2" customWidth="1"/>
    <col min="8" max="10" width="9.140625" style="18"/>
    <col min="11" max="11" width="9.7109375" style="18" bestFit="1" customWidth="1"/>
    <col min="12" max="12" width="5.85546875" customWidth="1"/>
    <col min="13" max="16" width="2" customWidth="1"/>
  </cols>
  <sheetData>
    <row r="1" spans="1:11" ht="15" customHeight="1">
      <c r="A1" s="19" t="s">
        <v>5</v>
      </c>
      <c r="B1" s="27"/>
      <c r="C1" s="21" t="s">
        <v>8</v>
      </c>
      <c r="D1" s="22"/>
      <c r="E1" s="22"/>
      <c r="F1" s="23"/>
      <c r="H1" s="29" t="s">
        <v>4</v>
      </c>
      <c r="I1" s="30"/>
      <c r="J1" s="30"/>
      <c r="K1" s="31"/>
    </row>
    <row r="2" spans="1:11" ht="19.5" customHeight="1" thickBot="1">
      <c r="A2" s="20"/>
      <c r="B2" s="28"/>
      <c r="C2" s="24"/>
      <c r="D2" s="25"/>
      <c r="E2" s="25"/>
      <c r="F2" s="26"/>
      <c r="H2" s="32"/>
      <c r="I2" s="33"/>
      <c r="J2" s="33"/>
      <c r="K2" s="34"/>
    </row>
    <row r="3" spans="1:11">
      <c r="A3" s="9">
        <v>39704</v>
      </c>
      <c r="B3" s="6" t="s">
        <v>6</v>
      </c>
      <c r="C3" s="6">
        <v>3</v>
      </c>
      <c r="D3" s="6">
        <v>5</v>
      </c>
      <c r="E3" s="6">
        <v>2</v>
      </c>
      <c r="F3" s="6">
        <v>6</v>
      </c>
      <c r="H3" s="10">
        <f>Sheet2!M2</f>
        <v>5368</v>
      </c>
      <c r="I3" s="11">
        <f>Sheet2!M18</f>
        <v>5628</v>
      </c>
      <c r="J3" s="10">
        <f>Sheet2!M34</f>
        <v>5298</v>
      </c>
      <c r="K3" s="11">
        <f>Sheet2!M50</f>
        <v>3698</v>
      </c>
    </row>
    <row r="4" spans="1:11">
      <c r="A4" s="8">
        <v>39703</v>
      </c>
      <c r="B4" s="5" t="s">
        <v>6</v>
      </c>
      <c r="C4" s="5">
        <v>9</v>
      </c>
      <c r="D4" s="5">
        <v>6</v>
      </c>
      <c r="E4" s="5">
        <v>2</v>
      </c>
      <c r="F4" s="5">
        <v>5</v>
      </c>
      <c r="H4" s="12">
        <f>Sheet2!M3</f>
        <v>5367</v>
      </c>
      <c r="I4" s="11">
        <f>Sheet2!M19</f>
        <v>5627</v>
      </c>
      <c r="J4" s="10">
        <f>Sheet2!M35</f>
        <v>5297</v>
      </c>
      <c r="K4" s="11">
        <f>Sheet2!M51</f>
        <v>3697</v>
      </c>
    </row>
    <row r="5" spans="1:11">
      <c r="A5" s="8">
        <v>39703</v>
      </c>
      <c r="B5" s="5" t="s">
        <v>7</v>
      </c>
      <c r="C5" s="5">
        <v>8</v>
      </c>
      <c r="D5" s="5">
        <v>3</v>
      </c>
      <c r="E5" s="5">
        <v>7</v>
      </c>
      <c r="F5" s="5">
        <v>2</v>
      </c>
      <c r="H5" s="12">
        <f>Sheet2!M4</f>
        <v>5361</v>
      </c>
      <c r="I5" s="11">
        <f>Sheet2!M20</f>
        <v>5621</v>
      </c>
      <c r="J5" s="10">
        <f>Sheet2!M36</f>
        <v>5291</v>
      </c>
      <c r="K5" s="11">
        <f>Sheet2!M52</f>
        <v>3691</v>
      </c>
    </row>
    <row r="6" spans="1:11">
      <c r="A6" s="8">
        <v>39702</v>
      </c>
      <c r="B6" s="5" t="s">
        <v>6</v>
      </c>
      <c r="C6" s="5">
        <v>4</v>
      </c>
      <c r="D6" s="5">
        <v>8</v>
      </c>
      <c r="E6" s="5">
        <v>1</v>
      </c>
      <c r="F6" s="5">
        <v>5</v>
      </c>
      <c r="H6" s="12">
        <f>Sheet2!M5</f>
        <v>5360</v>
      </c>
      <c r="I6" s="11">
        <f>Sheet2!M21</f>
        <v>5620</v>
      </c>
      <c r="J6" s="10">
        <f>Sheet2!M37</f>
        <v>5290</v>
      </c>
      <c r="K6" s="11">
        <f>Sheet2!M53</f>
        <v>3690</v>
      </c>
    </row>
    <row r="7" spans="1:11">
      <c r="A7" s="8">
        <v>39702</v>
      </c>
      <c r="B7" s="5" t="s">
        <v>7</v>
      </c>
      <c r="C7" s="5">
        <v>0</v>
      </c>
      <c r="D7" s="5">
        <v>1</v>
      </c>
      <c r="E7" s="5">
        <v>7</v>
      </c>
      <c r="F7" s="5">
        <v>6</v>
      </c>
      <c r="H7" s="12">
        <f>Sheet2!M6</f>
        <v>5328</v>
      </c>
      <c r="I7" s="11">
        <f>Sheet2!M22</f>
        <v>5648</v>
      </c>
      <c r="J7" s="10">
        <f>Sheet2!M38</f>
        <v>5498</v>
      </c>
      <c r="K7" s="11">
        <f>Sheet2!M54</f>
        <v>3248</v>
      </c>
    </row>
    <row r="8" spans="1:11">
      <c r="A8" s="8">
        <v>39701</v>
      </c>
      <c r="B8" s="5" t="s">
        <v>6</v>
      </c>
      <c r="C8" s="5">
        <v>3</v>
      </c>
      <c r="D8" s="5">
        <v>6</v>
      </c>
      <c r="E8" s="5">
        <v>5</v>
      </c>
      <c r="F8" s="5">
        <v>3</v>
      </c>
      <c r="H8" s="12">
        <f>Sheet2!M7</f>
        <v>5327</v>
      </c>
      <c r="I8" s="11">
        <f>Sheet2!M23</f>
        <v>5647</v>
      </c>
      <c r="J8" s="10">
        <f>Sheet2!M39</f>
        <v>5497</v>
      </c>
      <c r="K8" s="11">
        <f>Sheet2!M55</f>
        <v>3247</v>
      </c>
    </row>
    <row r="9" spans="1:11">
      <c r="A9" s="8">
        <v>39701</v>
      </c>
      <c r="B9" s="5" t="s">
        <v>7</v>
      </c>
      <c r="C9" s="5">
        <v>5</v>
      </c>
      <c r="D9" s="5">
        <v>3</v>
      </c>
      <c r="E9" s="5">
        <v>2</v>
      </c>
      <c r="F9" s="5">
        <v>0</v>
      </c>
      <c r="H9" s="12">
        <f>Sheet2!M8</f>
        <v>5321</v>
      </c>
      <c r="I9" s="11">
        <f>Sheet2!M24</f>
        <v>5641</v>
      </c>
      <c r="J9" s="10">
        <f>Sheet2!M40</f>
        <v>5491</v>
      </c>
      <c r="K9" s="11">
        <f>Sheet2!M56</f>
        <v>3241</v>
      </c>
    </row>
    <row r="10" spans="1:11">
      <c r="A10" s="8">
        <v>39700</v>
      </c>
      <c r="B10" s="5" t="s">
        <v>6</v>
      </c>
      <c r="C10" s="5">
        <v>8</v>
      </c>
      <c r="D10" s="5">
        <v>1</v>
      </c>
      <c r="E10" s="5">
        <v>3</v>
      </c>
      <c r="F10" s="5">
        <v>5</v>
      </c>
      <c r="H10" s="12">
        <f>Sheet2!M9</f>
        <v>5320</v>
      </c>
      <c r="I10" s="11">
        <f>Sheet2!M25</f>
        <v>5640</v>
      </c>
      <c r="J10" s="10">
        <f>Sheet2!M41</f>
        <v>5490</v>
      </c>
      <c r="K10" s="11">
        <f>Sheet2!M57</f>
        <v>3240</v>
      </c>
    </row>
    <row r="11" spans="1:11">
      <c r="A11" s="8">
        <v>39700</v>
      </c>
      <c r="B11" s="5" t="s">
        <v>7</v>
      </c>
      <c r="C11" s="5">
        <v>7</v>
      </c>
      <c r="D11" s="5">
        <v>3</v>
      </c>
      <c r="E11" s="5">
        <v>7</v>
      </c>
      <c r="F11" s="5">
        <v>0</v>
      </c>
      <c r="H11" s="12">
        <f>Sheet2!M10</f>
        <v>5348</v>
      </c>
      <c r="I11" s="11">
        <f>Sheet2!M26</f>
        <v>5698</v>
      </c>
      <c r="J11" s="10">
        <f>Sheet2!M42</f>
        <v>3628</v>
      </c>
      <c r="K11" s="11">
        <f>Sheet2!M58</f>
        <v>3298</v>
      </c>
    </row>
    <row r="12" spans="1:11">
      <c r="A12" s="8">
        <v>39699</v>
      </c>
      <c r="B12" s="5" t="s">
        <v>6</v>
      </c>
      <c r="C12" s="5">
        <v>4</v>
      </c>
      <c r="D12" s="5">
        <v>1</v>
      </c>
      <c r="E12" s="5">
        <v>8</v>
      </c>
      <c r="F12" s="5">
        <v>5</v>
      </c>
      <c r="H12" s="12">
        <f>Sheet2!M11</f>
        <v>5347</v>
      </c>
      <c r="I12" s="11">
        <f>Sheet2!M27</f>
        <v>5697</v>
      </c>
      <c r="J12" s="10">
        <f>Sheet2!M43</f>
        <v>3627</v>
      </c>
      <c r="K12" s="11">
        <f>Sheet2!M59</f>
        <v>3297</v>
      </c>
    </row>
    <row r="13" spans="1:11">
      <c r="B13" s="1"/>
      <c r="H13" s="12">
        <f>Sheet2!M12</f>
        <v>5341</v>
      </c>
      <c r="I13" s="11">
        <f>Sheet2!M28</f>
        <v>5691</v>
      </c>
      <c r="J13" s="10">
        <f>Sheet2!M44</f>
        <v>3621</v>
      </c>
      <c r="K13" s="11">
        <f>Sheet2!M60</f>
        <v>3291</v>
      </c>
    </row>
    <row r="14" spans="1:11">
      <c r="B14" s="1"/>
      <c r="H14" s="12">
        <f>Sheet2!M13</f>
        <v>5340</v>
      </c>
      <c r="I14" s="11">
        <f>Sheet2!M29</f>
        <v>5690</v>
      </c>
      <c r="J14" s="10">
        <f>Sheet2!M45</f>
        <v>3620</v>
      </c>
      <c r="K14" s="11">
        <f>Sheet2!M61</f>
        <v>3290</v>
      </c>
    </row>
    <row r="15" spans="1:11">
      <c r="H15" s="12">
        <f>Sheet2!M14</f>
        <v>5398</v>
      </c>
      <c r="I15" s="11">
        <f>Sheet2!M30</f>
        <v>5248</v>
      </c>
      <c r="J15" s="10">
        <f>Sheet2!M46</f>
        <v>3648</v>
      </c>
      <c r="K15" s="11">
        <f>Sheet2!M62</f>
        <v>3498</v>
      </c>
    </row>
    <row r="16" spans="1:11">
      <c r="H16" s="12">
        <f>Sheet2!M15</f>
        <v>5397</v>
      </c>
      <c r="I16" s="11">
        <f>Sheet2!M31</f>
        <v>5247</v>
      </c>
      <c r="J16" s="10">
        <f>Sheet2!M47</f>
        <v>3647</v>
      </c>
      <c r="K16" s="11">
        <f>Sheet2!M63</f>
        <v>3497</v>
      </c>
    </row>
    <row r="17" spans="8:11">
      <c r="H17" s="12">
        <f>Sheet2!M16</f>
        <v>5391</v>
      </c>
      <c r="I17" s="11">
        <f>Sheet2!M32</f>
        <v>5241</v>
      </c>
      <c r="J17" s="10">
        <f>Sheet2!M48</f>
        <v>3641</v>
      </c>
      <c r="K17" s="11">
        <f>Sheet2!M64</f>
        <v>3491</v>
      </c>
    </row>
    <row r="18" spans="8:11">
      <c r="H18" s="13">
        <f>Sheet2!M17</f>
        <v>5390</v>
      </c>
      <c r="I18" s="14">
        <f>Sheet2!M33</f>
        <v>5240</v>
      </c>
      <c r="J18" s="15">
        <f>Sheet2!M49</f>
        <v>3640</v>
      </c>
      <c r="K18" s="14">
        <f>Sheet2!M65</f>
        <v>3490</v>
      </c>
    </row>
    <row r="19" spans="8:11">
      <c r="H19" s="16"/>
      <c r="I19" s="16"/>
      <c r="J19" s="16"/>
      <c r="K19" s="16"/>
    </row>
    <row r="20" spans="8:11">
      <c r="H20" s="17"/>
      <c r="I20" s="17"/>
      <c r="J20" s="17"/>
      <c r="K20" s="17"/>
    </row>
    <row r="21" spans="8:11">
      <c r="H21" s="17"/>
      <c r="I21" s="17"/>
      <c r="J21" s="17"/>
      <c r="K21" s="17"/>
    </row>
    <row r="22" spans="8:11">
      <c r="H22" s="17"/>
      <c r="I22" s="17"/>
      <c r="J22" s="17"/>
      <c r="K22" s="17"/>
    </row>
    <row r="23" spans="8:11">
      <c r="H23" s="17"/>
      <c r="I23" s="17"/>
      <c r="J23" s="17"/>
      <c r="K23" s="17"/>
    </row>
  </sheetData>
  <mergeCells count="4">
    <mergeCell ref="A1:A2"/>
    <mergeCell ref="C1:F2"/>
    <mergeCell ref="B1:B2"/>
    <mergeCell ref="H1:K2"/>
  </mergeCells>
  <pageMargins left="0.7" right="0.7" top="0.75" bottom="0.75" header="0.3" footer="0.3"/>
  <pageSetup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M65"/>
  <sheetViews>
    <sheetView workbookViewId="0"/>
  </sheetViews>
  <sheetFormatPr defaultRowHeight="15"/>
  <sheetData>
    <row r="1" spans="5:13">
      <c r="F1" t="s">
        <v>0</v>
      </c>
      <c r="G1" t="s">
        <v>1</v>
      </c>
      <c r="H1" t="s">
        <v>2</v>
      </c>
      <c r="I1" t="s">
        <v>3</v>
      </c>
    </row>
    <row r="2" spans="5:13">
      <c r="F2">
        <v>0</v>
      </c>
      <c r="G2">
        <f>COUNTIF(Sheet1!$C$3:$F$12, F2)</f>
        <v>3</v>
      </c>
      <c r="H2">
        <f t="shared" ref="H2:H11" si="0">(G2*10)+F2</f>
        <v>30</v>
      </c>
      <c r="I2">
        <f>SMALL($H$2:$H$11, 1)</f>
        <v>19</v>
      </c>
      <c r="J2" s="4">
        <f t="shared" ref="J2:J11" si="1">MOD(I2, 10)</f>
        <v>9</v>
      </c>
      <c r="L2">
        <f>(E$15*100)+(F$15*10)+(G$15*1)</f>
        <v>536</v>
      </c>
      <c r="M2">
        <f>(L2*10)+J$9</f>
        <v>5368</v>
      </c>
    </row>
    <row r="3" spans="5:13">
      <c r="F3">
        <v>1</v>
      </c>
      <c r="G3">
        <f>COUNTIF(Sheet1!$C$3:$F$12, F3)</f>
        <v>4</v>
      </c>
      <c r="H3">
        <f t="shared" si="0"/>
        <v>41</v>
      </c>
      <c r="I3">
        <f>SMALL($H$2:$H$11, 2)</f>
        <v>24</v>
      </c>
      <c r="J3" s="4">
        <f t="shared" si="1"/>
        <v>4</v>
      </c>
      <c r="M3">
        <f>(L2*10)+J$8</f>
        <v>5367</v>
      </c>
    </row>
    <row r="4" spans="5:13">
      <c r="F4">
        <v>2</v>
      </c>
      <c r="G4">
        <f>COUNTIF(Sheet1!$C$3:$F$12, F4)</f>
        <v>4</v>
      </c>
      <c r="H4">
        <f t="shared" si="0"/>
        <v>42</v>
      </c>
      <c r="I4">
        <f>SMALL($H$2:$H$11, 3)</f>
        <v>30</v>
      </c>
      <c r="J4">
        <f t="shared" si="1"/>
        <v>0</v>
      </c>
      <c r="M4">
        <f>(L2*10)+J$5</f>
        <v>5361</v>
      </c>
    </row>
    <row r="5" spans="5:13">
      <c r="F5">
        <v>3</v>
      </c>
      <c r="G5">
        <f>COUNTIF(Sheet1!$C$3:$F$12, F5)</f>
        <v>7</v>
      </c>
      <c r="H5">
        <f t="shared" si="0"/>
        <v>73</v>
      </c>
      <c r="I5">
        <f>SMALL($H$2:$H$11, 4)</f>
        <v>41</v>
      </c>
      <c r="J5">
        <f t="shared" si="1"/>
        <v>1</v>
      </c>
      <c r="M5">
        <f>(L2*10)+J$4</f>
        <v>5360</v>
      </c>
    </row>
    <row r="6" spans="5:13">
      <c r="F6">
        <v>4</v>
      </c>
      <c r="G6">
        <f>COUNTIF(Sheet1!$C$3:$F$12, F6)</f>
        <v>2</v>
      </c>
      <c r="H6">
        <f t="shared" si="0"/>
        <v>24</v>
      </c>
      <c r="I6">
        <f>SMALL($H$2:$H$11, 5)</f>
        <v>42</v>
      </c>
      <c r="J6" s="3">
        <f t="shared" si="1"/>
        <v>2</v>
      </c>
      <c r="L6">
        <f>(E$15*100)+(F$15*10)+(H$15*1)</f>
        <v>532</v>
      </c>
      <c r="M6">
        <f>(L6*10)+J$9</f>
        <v>5328</v>
      </c>
    </row>
    <row r="7" spans="5:13">
      <c r="F7">
        <v>5</v>
      </c>
      <c r="G7">
        <f>COUNTIF(Sheet1!$C$3:$F$12, F7)</f>
        <v>7</v>
      </c>
      <c r="H7">
        <f t="shared" si="0"/>
        <v>75</v>
      </c>
      <c r="I7">
        <f>SMALL($H$2:$H$11, 6)</f>
        <v>46</v>
      </c>
      <c r="J7" s="3">
        <f t="shared" si="1"/>
        <v>6</v>
      </c>
      <c r="M7">
        <f>(L6*10)+J$8</f>
        <v>5327</v>
      </c>
    </row>
    <row r="8" spans="5:13">
      <c r="F8">
        <v>6</v>
      </c>
      <c r="G8">
        <f>COUNTIF(Sheet1!$C$3:$F$12, F8)</f>
        <v>4</v>
      </c>
      <c r="H8">
        <f t="shared" si="0"/>
        <v>46</v>
      </c>
      <c r="I8">
        <f>SMALL($H$2:$H$11, 7)</f>
        <v>47</v>
      </c>
      <c r="J8">
        <f t="shared" si="1"/>
        <v>7</v>
      </c>
      <c r="M8">
        <f>(L6*10)+J$5</f>
        <v>5321</v>
      </c>
    </row>
    <row r="9" spans="5:13">
      <c r="F9">
        <v>7</v>
      </c>
      <c r="G9">
        <f>COUNTIF(Sheet1!$C$3:$F$12, F9)</f>
        <v>4</v>
      </c>
      <c r="H9">
        <f t="shared" si="0"/>
        <v>47</v>
      </c>
      <c r="I9">
        <f>SMALL($H$2:$H$11, 8)</f>
        <v>48</v>
      </c>
      <c r="J9">
        <f t="shared" si="1"/>
        <v>8</v>
      </c>
      <c r="M9">
        <f>(L6*10)+J$4</f>
        <v>5320</v>
      </c>
    </row>
    <row r="10" spans="5:13">
      <c r="F10">
        <v>8</v>
      </c>
      <c r="G10">
        <f>COUNTIF(Sheet1!$C$3:$F$12, F10)</f>
        <v>4</v>
      </c>
      <c r="H10">
        <f t="shared" si="0"/>
        <v>48</v>
      </c>
      <c r="I10">
        <f>SMALL($H$2:$H$11, 9)</f>
        <v>73</v>
      </c>
      <c r="J10" s="2">
        <f t="shared" si="1"/>
        <v>3</v>
      </c>
      <c r="L10">
        <f>(E$15*100)+(F$15*10)+(I$15*1)</f>
        <v>534</v>
      </c>
      <c r="M10">
        <f>(L10*10)+J$9</f>
        <v>5348</v>
      </c>
    </row>
    <row r="11" spans="5:13">
      <c r="F11">
        <v>9</v>
      </c>
      <c r="G11">
        <f>COUNTIF(Sheet1!$C$3:$F$12, F11)</f>
        <v>1</v>
      </c>
      <c r="H11">
        <f t="shared" si="0"/>
        <v>19</v>
      </c>
      <c r="I11">
        <f>SMALL($H$2:$H$11, 10)</f>
        <v>75</v>
      </c>
      <c r="J11" s="2">
        <f t="shared" si="1"/>
        <v>5</v>
      </c>
      <c r="M11">
        <f>(L10*10)+J$8</f>
        <v>5347</v>
      </c>
    </row>
    <row r="12" spans="5:13">
      <c r="M12">
        <f>(L10*10)+J$5</f>
        <v>5341</v>
      </c>
    </row>
    <row r="13" spans="5:13">
      <c r="M13">
        <f>(L10*10)+J$4</f>
        <v>5340</v>
      </c>
    </row>
    <row r="14" spans="5:13">
      <c r="L14">
        <f>(E$15*100)+(F$15*10)+(J$15*1)</f>
        <v>539</v>
      </c>
      <c r="M14">
        <f>(L14*10)+J$9</f>
        <v>5398</v>
      </c>
    </row>
    <row r="15" spans="5:13">
      <c r="E15" s="2">
        <f>J11</f>
        <v>5</v>
      </c>
      <c r="F15" s="2">
        <f>J10</f>
        <v>3</v>
      </c>
      <c r="G15" s="3">
        <f>J7</f>
        <v>6</v>
      </c>
      <c r="H15" s="3">
        <f>J6</f>
        <v>2</v>
      </c>
      <c r="I15" s="4">
        <f>J3</f>
        <v>4</v>
      </c>
      <c r="J15" s="4">
        <f>J2</f>
        <v>9</v>
      </c>
      <c r="M15">
        <f>(L14*10)+J$8</f>
        <v>5397</v>
      </c>
    </row>
    <row r="16" spans="5:13">
      <c r="M16">
        <f>(L14*10)+J$5</f>
        <v>5391</v>
      </c>
    </row>
    <row r="17" spans="12:13">
      <c r="M17">
        <f>(L14*10)+J$4</f>
        <v>5390</v>
      </c>
    </row>
    <row r="18" spans="12:13">
      <c r="L18">
        <f>(E$15*100)+(G$15*10)+(H$15*1)</f>
        <v>562</v>
      </c>
      <c r="M18">
        <f>(L18*10)+J$9</f>
        <v>5628</v>
      </c>
    </row>
    <row r="19" spans="12:13">
      <c r="M19">
        <f>(L18*10)+J$8</f>
        <v>5627</v>
      </c>
    </row>
    <row r="20" spans="12:13">
      <c r="M20">
        <f>(L18*10)+J$5</f>
        <v>5621</v>
      </c>
    </row>
    <row r="21" spans="12:13">
      <c r="M21">
        <f>(L18*10)+J$4</f>
        <v>5620</v>
      </c>
    </row>
    <row r="22" spans="12:13">
      <c r="L22">
        <f>(E$15*100)+(G$15*10)+(I$15*1)</f>
        <v>564</v>
      </c>
      <c r="M22">
        <f>(L22*10)+J$9</f>
        <v>5648</v>
      </c>
    </row>
    <row r="23" spans="12:13">
      <c r="M23">
        <f>(L22*10)+J$8</f>
        <v>5647</v>
      </c>
    </row>
    <row r="24" spans="12:13">
      <c r="M24">
        <f>(L22*10)+J$5</f>
        <v>5641</v>
      </c>
    </row>
    <row r="25" spans="12:13">
      <c r="M25">
        <f>(L22*10)+J$4</f>
        <v>5640</v>
      </c>
    </row>
    <row r="26" spans="12:13">
      <c r="L26">
        <f>(E$15*100)+(G$15*10)+(J$15*1)</f>
        <v>569</v>
      </c>
      <c r="M26">
        <f>(L26*10)+J$9</f>
        <v>5698</v>
      </c>
    </row>
    <row r="27" spans="12:13">
      <c r="M27">
        <f>(L26*10)+J$8</f>
        <v>5697</v>
      </c>
    </row>
    <row r="28" spans="12:13">
      <c r="M28">
        <f>(L26*10)+J$5</f>
        <v>5691</v>
      </c>
    </row>
    <row r="29" spans="12:13">
      <c r="M29">
        <f>(L26*10)+J$4</f>
        <v>5690</v>
      </c>
    </row>
    <row r="30" spans="12:13">
      <c r="L30">
        <f>(E$15*100)+(H$15*10)+(I$15*1)</f>
        <v>524</v>
      </c>
      <c r="M30">
        <f>(L30*10)+J$9</f>
        <v>5248</v>
      </c>
    </row>
    <row r="31" spans="12:13">
      <c r="M31">
        <f>(L30*10)+J$8</f>
        <v>5247</v>
      </c>
    </row>
    <row r="32" spans="12:13">
      <c r="M32">
        <f>(L30*10)+J$5</f>
        <v>5241</v>
      </c>
    </row>
    <row r="33" spans="12:13">
      <c r="M33">
        <f>(L30*10)+J$4</f>
        <v>5240</v>
      </c>
    </row>
    <row r="34" spans="12:13">
      <c r="L34">
        <f>(E$15*100)+(H$15*10)+(J$15*1)</f>
        <v>529</v>
      </c>
      <c r="M34">
        <f>(L34*10)+J$9</f>
        <v>5298</v>
      </c>
    </row>
    <row r="35" spans="12:13">
      <c r="M35">
        <f>(L34*10)+J$8</f>
        <v>5297</v>
      </c>
    </row>
    <row r="36" spans="12:13">
      <c r="M36">
        <f>(L34*10)+J$5</f>
        <v>5291</v>
      </c>
    </row>
    <row r="37" spans="12:13">
      <c r="M37">
        <f>(L34*10)+J$4</f>
        <v>5290</v>
      </c>
    </row>
    <row r="38" spans="12:13">
      <c r="L38">
        <f>(E$15*100)+(I$15*10)+(J$15*1)</f>
        <v>549</v>
      </c>
      <c r="M38">
        <f>(L38*10)+J$9</f>
        <v>5498</v>
      </c>
    </row>
    <row r="39" spans="12:13">
      <c r="M39">
        <f>(L38*10)+J$8</f>
        <v>5497</v>
      </c>
    </row>
    <row r="40" spans="12:13">
      <c r="M40">
        <f>(L38*10)+J$5</f>
        <v>5491</v>
      </c>
    </row>
    <row r="41" spans="12:13">
      <c r="M41">
        <f>(L38*10)+J$4</f>
        <v>5490</v>
      </c>
    </row>
    <row r="42" spans="12:13">
      <c r="L42">
        <f>(F$15*100)+(G$15*10)+(H$15*1)</f>
        <v>362</v>
      </c>
      <c r="M42">
        <f>(L42*10)+J$9</f>
        <v>3628</v>
      </c>
    </row>
    <row r="43" spans="12:13">
      <c r="M43">
        <f>(L42*10)+J$8</f>
        <v>3627</v>
      </c>
    </row>
    <row r="44" spans="12:13">
      <c r="M44">
        <f>(L42*10)+J$5</f>
        <v>3621</v>
      </c>
    </row>
    <row r="45" spans="12:13">
      <c r="M45">
        <f>(L42*10)+J$4</f>
        <v>3620</v>
      </c>
    </row>
    <row r="46" spans="12:13">
      <c r="L46">
        <f>(F$15*100)+(G$15*10)+(I$15*1)</f>
        <v>364</v>
      </c>
      <c r="M46">
        <f>(L46*10)+J$9</f>
        <v>3648</v>
      </c>
    </row>
    <row r="47" spans="12:13">
      <c r="M47">
        <f>(L46*10)+J$8</f>
        <v>3647</v>
      </c>
    </row>
    <row r="48" spans="12:13">
      <c r="M48">
        <f>(L46*10)+J$5</f>
        <v>3641</v>
      </c>
    </row>
    <row r="49" spans="12:13">
      <c r="M49">
        <f>(L46*10)+J$4</f>
        <v>3640</v>
      </c>
    </row>
    <row r="50" spans="12:13">
      <c r="L50">
        <f>(F$15*100)+(G$15*10)+(J$15*1)</f>
        <v>369</v>
      </c>
      <c r="M50">
        <f>(L50*10)+J$9</f>
        <v>3698</v>
      </c>
    </row>
    <row r="51" spans="12:13">
      <c r="M51">
        <f>(L50*10)+J$8</f>
        <v>3697</v>
      </c>
    </row>
    <row r="52" spans="12:13">
      <c r="M52">
        <f>(L50*10)+J$5</f>
        <v>3691</v>
      </c>
    </row>
    <row r="53" spans="12:13">
      <c r="M53">
        <f>(L50*10)+J$4</f>
        <v>3690</v>
      </c>
    </row>
    <row r="54" spans="12:13">
      <c r="L54">
        <f>(F$15*100)+(H$15*10)+(I$15*1)</f>
        <v>324</v>
      </c>
      <c r="M54">
        <f>(L54*10)+J$9</f>
        <v>3248</v>
      </c>
    </row>
    <row r="55" spans="12:13">
      <c r="M55">
        <f>(L54*10)+J$8</f>
        <v>3247</v>
      </c>
    </row>
    <row r="56" spans="12:13">
      <c r="M56">
        <f>(L54*10)+J$5</f>
        <v>3241</v>
      </c>
    </row>
    <row r="57" spans="12:13">
      <c r="M57">
        <f>(L54*10)+J$4</f>
        <v>3240</v>
      </c>
    </row>
    <row r="58" spans="12:13">
      <c r="L58">
        <f>(F$15*100)+(H$15*10)+(J$15*1)</f>
        <v>329</v>
      </c>
      <c r="M58">
        <f>(L58*10)+J$9</f>
        <v>3298</v>
      </c>
    </row>
    <row r="59" spans="12:13">
      <c r="M59">
        <f>(L58*10)+J$8</f>
        <v>3297</v>
      </c>
    </row>
    <row r="60" spans="12:13">
      <c r="M60">
        <f>(L58*10)+J$5</f>
        <v>3291</v>
      </c>
    </row>
    <row r="61" spans="12:13">
      <c r="M61">
        <f>(L58*10)+J$4</f>
        <v>3290</v>
      </c>
    </row>
    <row r="62" spans="12:13">
      <c r="L62">
        <f>(F$15*100)+(I$15*10)+(J$15*1)</f>
        <v>349</v>
      </c>
      <c r="M62">
        <f>(L62*10)+J$9</f>
        <v>3498</v>
      </c>
    </row>
    <row r="63" spans="12:13">
      <c r="M63">
        <f>(L62*10)+J$8</f>
        <v>3497</v>
      </c>
    </row>
    <row r="64" spans="12:13">
      <c r="M64">
        <f>(L62*10)+J$5</f>
        <v>3491</v>
      </c>
    </row>
    <row r="65" spans="13:13">
      <c r="M65">
        <f>(L62*10)+J$4</f>
        <v>3490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Sheet1!p4_</vt:lpstr>
    </vt:vector>
  </TitlesOfParts>
  <Company>Elizabeth City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</cp:lastModifiedBy>
  <cp:lastPrinted>2008-09-10T00:35:21Z</cp:lastPrinted>
  <dcterms:created xsi:type="dcterms:W3CDTF">2008-09-09T23:40:42Z</dcterms:created>
  <dcterms:modified xsi:type="dcterms:W3CDTF">2008-09-13T19:11:18Z</dcterms:modified>
</cp:coreProperties>
</file>